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tabRatio="892" activeTab="0"/>
  </bookViews>
  <sheets>
    <sheet name="цена за 1 кг за 1 м. пог." sheetId="1" r:id="rId1"/>
  </sheets>
  <definedNames>
    <definedName name="_xlnm.Print_Area" localSheetId="0">'цена за 1 кг за 1 м. пог.'!$A$2:$Y$40</definedName>
  </definedNames>
  <calcPr fullCalcOnLoad="1"/>
</workbook>
</file>

<file path=xl/sharedStrings.xml><?xml version="1.0" encoding="utf-8"?>
<sst xmlns="http://schemas.openxmlformats.org/spreadsheetml/2006/main" count="113" uniqueCount="31">
  <si>
    <t>с НДС</t>
  </si>
  <si>
    <t>мм</t>
  </si>
  <si>
    <t>Тол-</t>
  </si>
  <si>
    <t>Цена</t>
  </si>
  <si>
    <t>(руб)</t>
  </si>
  <si>
    <t>диам.</t>
  </si>
  <si>
    <t>в</t>
  </si>
  <si>
    <t>сте-</t>
  </si>
  <si>
    <t>нки</t>
  </si>
  <si>
    <t>щ.</t>
  </si>
  <si>
    <t>На-</t>
  </si>
  <si>
    <t>руж-</t>
  </si>
  <si>
    <t>ный</t>
  </si>
  <si>
    <t>атм.</t>
  </si>
  <si>
    <t xml:space="preserve"> 1м/п</t>
  </si>
  <si>
    <t>SDR26 ПЭ100</t>
  </si>
  <si>
    <t>SDR17 ПЭ100</t>
  </si>
  <si>
    <t>атм</t>
  </si>
  <si>
    <t>SDR13,6ПЭ100</t>
  </si>
  <si>
    <t>SDR21ПЭ100</t>
  </si>
  <si>
    <t>SDR9 ПЭ100</t>
  </si>
  <si>
    <t>SDR11ПЭ100</t>
  </si>
  <si>
    <t>Вес</t>
  </si>
  <si>
    <t>одного</t>
  </si>
  <si>
    <t>метра</t>
  </si>
  <si>
    <t>за1кг</t>
  </si>
  <si>
    <t>E-mail: s-s-n2005@mail.ru</t>
  </si>
  <si>
    <t>ПРИМЕЧАНИЕ:  ТРУБЫ В БУХТАХ ДИАМЕТРАМИ 20 мм - 63 мм ПРИ РОЗНИЧНЫХ ПРОДАЖАХ ДОРОЖЕ НА 10-25%</t>
  </si>
  <si>
    <t>ТЕЛ:  8-/812/- 449-15-34 или 449-30-73</t>
  </si>
  <si>
    <t xml:space="preserve">ОПТОВЫЙ ПРАЙС-ЛИСТ.    ДЕЙСТВУЕТ С 1 АПРЕЛЯ 2017 г.    ЦЕНЫ С НДС </t>
  </si>
  <si>
    <t>ООО "СПЕКТР-СТРОЙ"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</si>
</sst>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#,##0.0&quot;р.&quot;;\-#,##0.0&quot;р.&quot;"/>
    <numFmt numFmtId="187" formatCode="#,##0.000&quot;р.&quot;;\-#,##0.000&quot;р.&quot;"/>
    <numFmt numFmtId="188" formatCode="0.000000"/>
    <numFmt numFmtId="189" formatCode="0.0000000"/>
    <numFmt numFmtId="190" formatCode="_-* #,##0.0_р_._-;\-* #,##0.0_р_._-;_-* &quot;-&quot;?_р_._-;_-@_-"/>
    <numFmt numFmtId="191" formatCode="_-* #,##0.000_р_._-;\-* #,##0.000_р_._-;_-* &quot;-&quot;??_р_._-;_-@_-"/>
    <numFmt numFmtId="192" formatCode="_-* #,##0_р_._-;\-* #,##0_р_._-;_-* &quot;-&quot;?_р_._-;_-@_-"/>
    <numFmt numFmtId="193" formatCode="_-* #,##0.000_р_._-;\-* #,##0.000_р_._-;_-* &quot;-&quot;???_р_._-;_-@_-"/>
    <numFmt numFmtId="194" formatCode="#;[Red]\-#;[Green]\0"/>
    <numFmt numFmtId="195" formatCode="0.0%"/>
    <numFmt numFmtId="196" formatCode="0.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#,##0.00;[Red]#,##0.00"/>
  </numFmts>
  <fonts count="48">
    <font>
      <sz val="10"/>
      <name val="Arial Cyr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u val="single"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83" fontId="1" fillId="33" borderId="0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1" fontId="1" fillId="0" borderId="0" xfId="60" applyFont="1" applyBorder="1" applyAlignment="1">
      <alignment/>
    </xf>
    <xf numFmtId="184" fontId="1" fillId="0" borderId="0" xfId="6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180" fontId="0" fillId="33" borderId="23" xfId="0" applyNumberForma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1" fillId="34" borderId="0" xfId="0" applyNumberFormat="1" applyFont="1" applyFill="1" applyBorder="1" applyAlignment="1">
      <alignment horizontal="center"/>
    </xf>
    <xf numFmtId="179" fontId="1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83" fontId="1" fillId="0" borderId="0" xfId="0" applyNumberFormat="1" applyFont="1" applyBorder="1" applyAlignment="1">
      <alignment horizontal="right"/>
    </xf>
    <xf numFmtId="180" fontId="9" fillId="33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200" fontId="9" fillId="33" borderId="33" xfId="0" applyNumberFormat="1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0" borderId="32" xfId="0" applyFont="1" applyBorder="1" applyAlignment="1">
      <alignment/>
    </xf>
    <xf numFmtId="200" fontId="9" fillId="0" borderId="33" xfId="0" applyNumberFormat="1" applyFont="1" applyBorder="1" applyAlignment="1">
      <alignment/>
    </xf>
    <xf numFmtId="183" fontId="9" fillId="33" borderId="31" xfId="0" applyNumberFormat="1" applyFont="1" applyFill="1" applyBorder="1" applyAlignment="1">
      <alignment horizontal="center"/>
    </xf>
    <xf numFmtId="1" fontId="9" fillId="33" borderId="32" xfId="0" applyNumberFormat="1" applyFont="1" applyFill="1" applyBorder="1" applyAlignment="1">
      <alignment horizontal="center"/>
    </xf>
    <xf numFmtId="180" fontId="9" fillId="33" borderId="31" xfId="0" applyNumberFormat="1" applyFont="1" applyFill="1" applyBorder="1" applyAlignment="1">
      <alignment horizontal="center"/>
    </xf>
    <xf numFmtId="183" fontId="10" fillId="33" borderId="35" xfId="0" applyNumberFormat="1" applyFont="1" applyFill="1" applyBorder="1" applyAlignment="1">
      <alignment horizontal="center"/>
    </xf>
    <xf numFmtId="200" fontId="10" fillId="34" borderId="33" xfId="0" applyNumberFormat="1" applyFont="1" applyFill="1" applyBorder="1" applyAlignment="1">
      <alignment horizontal="center"/>
    </xf>
    <xf numFmtId="1" fontId="10" fillId="34" borderId="33" xfId="0" applyNumberFormat="1" applyFont="1" applyFill="1" applyBorder="1" applyAlignment="1">
      <alignment horizontal="center"/>
    </xf>
    <xf numFmtId="183" fontId="10" fillId="33" borderId="32" xfId="0" applyNumberFormat="1" applyFont="1" applyFill="1" applyBorder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83" fontId="9" fillId="0" borderId="32" xfId="0" applyNumberFormat="1" applyFont="1" applyBorder="1" applyAlignment="1">
      <alignment horizontal="center"/>
    </xf>
    <xf numFmtId="200" fontId="9" fillId="0" borderId="33" xfId="0" applyNumberFormat="1" applyFont="1" applyBorder="1" applyAlignment="1">
      <alignment horizontal="center"/>
    </xf>
    <xf numFmtId="183" fontId="9" fillId="33" borderId="32" xfId="0" applyNumberFormat="1" applyFont="1" applyFill="1" applyBorder="1" applyAlignment="1">
      <alignment horizontal="center"/>
    </xf>
    <xf numFmtId="200" fontId="9" fillId="34" borderId="33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4" fontId="9" fillId="33" borderId="31" xfId="0" applyNumberFormat="1" applyFont="1" applyFill="1" applyBorder="1" applyAlignment="1">
      <alignment horizontal="center"/>
    </xf>
    <xf numFmtId="183" fontId="9" fillId="33" borderId="35" xfId="0" applyNumberFormat="1" applyFont="1" applyFill="1" applyBorder="1" applyAlignment="1">
      <alignment horizontal="center"/>
    </xf>
    <xf numFmtId="179" fontId="9" fillId="33" borderId="31" xfId="0" applyNumberFormat="1" applyFont="1" applyFill="1" applyBorder="1" applyAlignment="1">
      <alignment horizontal="center"/>
    </xf>
    <xf numFmtId="183" fontId="9" fillId="0" borderId="34" xfId="0" applyNumberFormat="1" applyFont="1" applyBorder="1" applyAlignment="1">
      <alignment horizontal="center"/>
    </xf>
    <xf numFmtId="183" fontId="9" fillId="0" borderId="35" xfId="0" applyNumberFormat="1" applyFont="1" applyBorder="1" applyAlignment="1">
      <alignment/>
    </xf>
    <xf numFmtId="183" fontId="9" fillId="33" borderId="35" xfId="0" applyNumberFormat="1" applyFont="1" applyFill="1" applyBorder="1" applyAlignment="1">
      <alignment/>
    </xf>
    <xf numFmtId="183" fontId="9" fillId="0" borderId="31" xfId="0" applyNumberFormat="1" applyFont="1" applyBorder="1" applyAlignment="1">
      <alignment/>
    </xf>
    <xf numFmtId="179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171" fontId="9" fillId="0" borderId="32" xfId="60" applyFont="1" applyBorder="1" applyAlignment="1">
      <alignment/>
    </xf>
    <xf numFmtId="0" fontId="9" fillId="33" borderId="35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84" fontId="9" fillId="0" borderId="35" xfId="60" applyNumberFormat="1" applyFont="1" applyBorder="1" applyAlignment="1">
      <alignment/>
    </xf>
    <xf numFmtId="200" fontId="9" fillId="0" borderId="33" xfId="60" applyNumberFormat="1" applyFont="1" applyBorder="1" applyAlignment="1">
      <alignment/>
    </xf>
    <xf numFmtId="0" fontId="6" fillId="33" borderId="22" xfId="0" applyFont="1" applyFill="1" applyBorder="1" applyAlignment="1">
      <alignment/>
    </xf>
    <xf numFmtId="0" fontId="0" fillId="0" borderId="36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80" fontId="0" fillId="33" borderId="30" xfId="0" applyNumberFormat="1" applyFill="1" applyBorder="1" applyAlignment="1">
      <alignment horizontal="center"/>
    </xf>
    <xf numFmtId="179" fontId="9" fillId="33" borderId="37" xfId="0" applyNumberFormat="1" applyFont="1" applyFill="1" applyBorder="1" applyAlignment="1">
      <alignment horizontal="center"/>
    </xf>
    <xf numFmtId="1" fontId="9" fillId="33" borderId="38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183" fontId="9" fillId="33" borderId="37" xfId="0" applyNumberFormat="1" applyFont="1" applyFill="1" applyBorder="1" applyAlignment="1">
      <alignment/>
    </xf>
    <xf numFmtId="1" fontId="9" fillId="33" borderId="39" xfId="0" applyNumberFormat="1" applyFont="1" applyFill="1" applyBorder="1" applyAlignment="1">
      <alignment horizontal="center"/>
    </xf>
    <xf numFmtId="183" fontId="9" fillId="0" borderId="39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83" fontId="9" fillId="33" borderId="38" xfId="0" applyNumberFormat="1" applyFont="1" applyFill="1" applyBorder="1" applyAlignment="1">
      <alignment horizontal="center"/>
    </xf>
    <xf numFmtId="183" fontId="1" fillId="0" borderId="11" xfId="0" applyNumberFormat="1" applyFont="1" applyBorder="1" applyAlignment="1">
      <alignment/>
    </xf>
    <xf numFmtId="0" fontId="9" fillId="0" borderId="37" xfId="0" applyFont="1" applyBorder="1" applyAlignment="1">
      <alignment/>
    </xf>
    <xf numFmtId="171" fontId="9" fillId="0" borderId="38" xfId="60" applyFont="1" applyBorder="1" applyAlignment="1">
      <alignment/>
    </xf>
    <xf numFmtId="0" fontId="9" fillId="33" borderId="38" xfId="0" applyFont="1" applyFill="1" applyBorder="1" applyAlignment="1">
      <alignment/>
    </xf>
    <xf numFmtId="200" fontId="9" fillId="33" borderId="40" xfId="0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left"/>
    </xf>
    <xf numFmtId="184" fontId="9" fillId="0" borderId="43" xfId="60" applyNumberFormat="1" applyFont="1" applyBorder="1" applyAlignment="1">
      <alignment/>
    </xf>
    <xf numFmtId="200" fontId="9" fillId="0" borderId="40" xfId="60" applyNumberFormat="1" applyFont="1" applyBorder="1" applyAlignment="1">
      <alignment/>
    </xf>
    <xf numFmtId="0" fontId="1" fillId="0" borderId="44" xfId="0" applyFont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2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left"/>
    </xf>
    <xf numFmtId="180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200" fontId="10" fillId="34" borderId="40" xfId="0" applyNumberFormat="1" applyFont="1" applyFill="1" applyBorder="1" applyAlignment="1">
      <alignment horizontal="center"/>
    </xf>
    <xf numFmtId="200" fontId="9" fillId="34" borderId="4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180" fontId="3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I44" sqref="I44"/>
    </sheetView>
  </sheetViews>
  <sheetFormatPr defaultColWidth="9.00390625" defaultRowHeight="12.75"/>
  <cols>
    <col min="1" max="1" width="4.75390625" style="0" customWidth="1"/>
    <col min="2" max="2" width="5.625" style="39" customWidth="1"/>
    <col min="3" max="3" width="4.125" style="0" customWidth="1"/>
    <col min="4" max="4" width="4.75390625" style="0" customWidth="1"/>
    <col min="5" max="5" width="9.375" style="0" customWidth="1"/>
    <col min="6" max="6" width="5.375" style="0" customWidth="1"/>
    <col min="7" max="7" width="4.00390625" style="0" customWidth="1"/>
    <col min="8" max="8" width="4.25390625" style="0" customWidth="1"/>
    <col min="9" max="9" width="8.75390625" style="0" customWidth="1"/>
    <col min="10" max="10" width="5.75390625" style="0" customWidth="1"/>
    <col min="11" max="11" width="5.375" style="0" customWidth="1"/>
    <col min="12" max="12" width="4.75390625" style="0" customWidth="1"/>
    <col min="13" max="13" width="9.75390625" style="0" customWidth="1"/>
    <col min="14" max="14" width="5.375" style="0" customWidth="1"/>
    <col min="15" max="15" width="4.625" style="0" customWidth="1"/>
    <col min="16" max="16" width="4.75390625" style="0" customWidth="1"/>
    <col min="17" max="17" width="9.375" style="0" customWidth="1"/>
    <col min="18" max="18" width="5.375" style="0" customWidth="1"/>
    <col min="19" max="19" width="4.375" style="0" customWidth="1"/>
    <col min="20" max="20" width="4.625" style="0" customWidth="1"/>
    <col min="21" max="21" width="9.375" style="0" customWidth="1"/>
    <col min="22" max="22" width="5.625" style="0" customWidth="1"/>
    <col min="23" max="23" width="4.875" style="0" customWidth="1"/>
    <col min="24" max="24" width="4.625" style="0" customWidth="1"/>
    <col min="25" max="25" width="5.00390625" style="0" customWidth="1"/>
    <col min="26" max="26" width="5.125" style="0" customWidth="1"/>
    <col min="27" max="27" width="5.25390625" style="0" customWidth="1"/>
    <col min="28" max="29" width="6.125" style="0" customWidth="1"/>
  </cols>
  <sheetData>
    <row r="1" spans="13:21" ht="18.75" customHeight="1">
      <c r="M1" s="134" t="s">
        <v>30</v>
      </c>
      <c r="U1" s="133" t="s">
        <v>26</v>
      </c>
    </row>
    <row r="2" spans="1:18" ht="15.75" customHeight="1">
      <c r="A2" s="9" t="s">
        <v>29</v>
      </c>
      <c r="R2" s="132" t="s">
        <v>28</v>
      </c>
    </row>
    <row r="3" ht="2.25" customHeight="1" thickBot="1"/>
    <row r="4" spans="1:25" ht="12" customHeight="1" thickBot="1">
      <c r="A4" s="20" t="s">
        <v>10</v>
      </c>
      <c r="B4" s="89"/>
      <c r="C4" s="90">
        <v>6.3</v>
      </c>
      <c r="D4" s="5" t="s">
        <v>13</v>
      </c>
      <c r="E4" s="91"/>
      <c r="F4" s="2"/>
      <c r="G4" s="3">
        <v>8</v>
      </c>
      <c r="H4" s="3" t="s">
        <v>17</v>
      </c>
      <c r="I4" s="4"/>
      <c r="J4" s="2"/>
      <c r="K4" s="99">
        <v>10</v>
      </c>
      <c r="L4" s="5" t="s">
        <v>13</v>
      </c>
      <c r="M4" s="91"/>
      <c r="N4" s="29"/>
      <c r="O4" s="101">
        <v>12.5</v>
      </c>
      <c r="P4" s="5" t="s">
        <v>13</v>
      </c>
      <c r="Q4" s="91"/>
      <c r="R4" s="106"/>
      <c r="S4" s="107"/>
      <c r="T4" s="107">
        <v>16</v>
      </c>
      <c r="U4" s="108" t="s">
        <v>13</v>
      </c>
      <c r="V4" s="29"/>
      <c r="W4" s="111"/>
      <c r="X4" s="3">
        <v>20</v>
      </c>
      <c r="Y4" s="15" t="s">
        <v>13</v>
      </c>
    </row>
    <row r="5" spans="1:25" ht="12" customHeight="1" thickBot="1">
      <c r="A5" s="8" t="s">
        <v>11</v>
      </c>
      <c r="B5" s="114"/>
      <c r="C5" s="115" t="s">
        <v>15</v>
      </c>
      <c r="D5" s="45"/>
      <c r="E5" s="116"/>
      <c r="F5" s="36"/>
      <c r="G5" s="117" t="s">
        <v>19</v>
      </c>
      <c r="H5" s="45"/>
      <c r="I5" s="118"/>
      <c r="J5" s="87"/>
      <c r="K5" s="115" t="s">
        <v>16</v>
      </c>
      <c r="L5" s="45"/>
      <c r="M5" s="116"/>
      <c r="N5" s="87"/>
      <c r="O5" s="115" t="s">
        <v>18</v>
      </c>
      <c r="P5" s="45"/>
      <c r="Q5" s="116"/>
      <c r="R5" s="87"/>
      <c r="S5" s="119" t="s">
        <v>21</v>
      </c>
      <c r="T5" s="45"/>
      <c r="U5" s="120"/>
      <c r="V5" s="35"/>
      <c r="W5" s="41" t="s">
        <v>20</v>
      </c>
      <c r="X5" s="45"/>
      <c r="Y5" s="14"/>
    </row>
    <row r="6" spans="1:25" ht="11.25" customHeight="1">
      <c r="A6" s="20" t="s">
        <v>12</v>
      </c>
      <c r="B6" s="121" t="s">
        <v>22</v>
      </c>
      <c r="C6" s="122" t="s">
        <v>3</v>
      </c>
      <c r="D6" s="123" t="s">
        <v>2</v>
      </c>
      <c r="E6" s="124" t="s">
        <v>3</v>
      </c>
      <c r="F6" s="125" t="s">
        <v>22</v>
      </c>
      <c r="G6" s="122" t="s">
        <v>3</v>
      </c>
      <c r="H6" s="126" t="s">
        <v>2</v>
      </c>
      <c r="I6" s="88" t="s">
        <v>3</v>
      </c>
      <c r="J6" s="125" t="s">
        <v>22</v>
      </c>
      <c r="K6" s="122" t="s">
        <v>3</v>
      </c>
      <c r="L6" s="123" t="s">
        <v>2</v>
      </c>
      <c r="M6" s="124" t="s">
        <v>3</v>
      </c>
      <c r="N6" s="125" t="s">
        <v>22</v>
      </c>
      <c r="O6" s="122" t="s">
        <v>3</v>
      </c>
      <c r="P6" s="123" t="s">
        <v>2</v>
      </c>
      <c r="Q6" s="124" t="s">
        <v>3</v>
      </c>
      <c r="R6" s="125" t="s">
        <v>22</v>
      </c>
      <c r="S6" s="122" t="s">
        <v>3</v>
      </c>
      <c r="T6" s="127" t="s">
        <v>2</v>
      </c>
      <c r="U6" s="88" t="s">
        <v>3</v>
      </c>
      <c r="V6" s="26" t="s">
        <v>22</v>
      </c>
      <c r="W6" s="27" t="s">
        <v>3</v>
      </c>
      <c r="X6" s="11" t="s">
        <v>2</v>
      </c>
      <c r="Y6" s="12" t="s">
        <v>3</v>
      </c>
    </row>
    <row r="7" spans="1:25" ht="11.25" customHeight="1">
      <c r="A7" s="8" t="s">
        <v>5</v>
      </c>
      <c r="B7" s="40" t="s">
        <v>23</v>
      </c>
      <c r="C7" s="17" t="s">
        <v>0</v>
      </c>
      <c r="D7" s="11" t="s">
        <v>9</v>
      </c>
      <c r="E7" s="13" t="s">
        <v>0</v>
      </c>
      <c r="F7" s="25" t="s">
        <v>23</v>
      </c>
      <c r="G7" s="17" t="s">
        <v>0</v>
      </c>
      <c r="H7" s="16" t="s">
        <v>9</v>
      </c>
      <c r="I7" s="6" t="s">
        <v>0</v>
      </c>
      <c r="J7" s="25" t="s">
        <v>23</v>
      </c>
      <c r="K7" s="17" t="s">
        <v>0</v>
      </c>
      <c r="L7" s="11" t="s">
        <v>9</v>
      </c>
      <c r="M7" s="13" t="s">
        <v>0</v>
      </c>
      <c r="N7" s="25" t="s">
        <v>23</v>
      </c>
      <c r="O7" s="17" t="s">
        <v>0</v>
      </c>
      <c r="P7" s="11" t="s">
        <v>9</v>
      </c>
      <c r="Q7" s="13" t="s">
        <v>0</v>
      </c>
      <c r="R7" s="25" t="s">
        <v>23</v>
      </c>
      <c r="S7" s="17" t="s">
        <v>0</v>
      </c>
      <c r="T7" s="38" t="s">
        <v>9</v>
      </c>
      <c r="U7" s="6" t="s">
        <v>0</v>
      </c>
      <c r="V7" s="25" t="s">
        <v>23</v>
      </c>
      <c r="W7" s="17" t="s">
        <v>0</v>
      </c>
      <c r="X7" s="11" t="s">
        <v>9</v>
      </c>
      <c r="Y7" s="13" t="s">
        <v>0</v>
      </c>
    </row>
    <row r="8" spans="1:25" ht="9.75" customHeight="1">
      <c r="A8" s="8" t="s">
        <v>6</v>
      </c>
      <c r="B8" s="40" t="s">
        <v>24</v>
      </c>
      <c r="C8" s="24" t="s">
        <v>25</v>
      </c>
      <c r="D8" s="17" t="s">
        <v>7</v>
      </c>
      <c r="E8" s="6" t="s">
        <v>14</v>
      </c>
      <c r="F8" s="25" t="s">
        <v>24</v>
      </c>
      <c r="G8" s="24" t="s">
        <v>25</v>
      </c>
      <c r="H8" s="16" t="s">
        <v>7</v>
      </c>
      <c r="I8" s="6" t="s">
        <v>14</v>
      </c>
      <c r="J8" s="25" t="s">
        <v>24</v>
      </c>
      <c r="K8" s="24" t="s">
        <v>25</v>
      </c>
      <c r="L8" s="17" t="s">
        <v>7</v>
      </c>
      <c r="M8" s="6" t="s">
        <v>14</v>
      </c>
      <c r="N8" s="25" t="s">
        <v>24</v>
      </c>
      <c r="O8" s="24" t="s">
        <v>25</v>
      </c>
      <c r="P8" s="17" t="s">
        <v>7</v>
      </c>
      <c r="Q8" s="6" t="s">
        <v>14</v>
      </c>
      <c r="R8" s="25" t="s">
        <v>24</v>
      </c>
      <c r="S8" s="17" t="s">
        <v>25</v>
      </c>
      <c r="T8" s="38" t="s">
        <v>7</v>
      </c>
      <c r="U8" s="6" t="s">
        <v>14</v>
      </c>
      <c r="V8" s="25" t="s">
        <v>24</v>
      </c>
      <c r="W8" s="17" t="s">
        <v>25</v>
      </c>
      <c r="X8" s="42" t="s">
        <v>7</v>
      </c>
      <c r="Y8" s="6" t="s">
        <v>14</v>
      </c>
    </row>
    <row r="9" spans="1:25" ht="10.5" customHeight="1">
      <c r="A9" s="19" t="s">
        <v>1</v>
      </c>
      <c r="B9" s="92"/>
      <c r="C9" s="28" t="s">
        <v>4</v>
      </c>
      <c r="D9" s="18" t="s">
        <v>8</v>
      </c>
      <c r="E9" s="7" t="s">
        <v>4</v>
      </c>
      <c r="F9" s="44"/>
      <c r="G9" s="28" t="s">
        <v>4</v>
      </c>
      <c r="H9" s="18" t="s">
        <v>8</v>
      </c>
      <c r="I9" s="7" t="s">
        <v>4</v>
      </c>
      <c r="J9" s="44"/>
      <c r="K9" s="28" t="s">
        <v>4</v>
      </c>
      <c r="L9" s="18" t="s">
        <v>8</v>
      </c>
      <c r="M9" s="7" t="s">
        <v>4</v>
      </c>
      <c r="N9" s="44"/>
      <c r="O9" s="28" t="s">
        <v>4</v>
      </c>
      <c r="P9" s="18" t="s">
        <v>8</v>
      </c>
      <c r="Q9" s="7" t="s">
        <v>4</v>
      </c>
      <c r="R9" s="44"/>
      <c r="S9" s="43" t="s">
        <v>4</v>
      </c>
      <c r="T9" s="10" t="s">
        <v>8</v>
      </c>
      <c r="U9" s="7" t="s">
        <v>4</v>
      </c>
      <c r="V9" s="44"/>
      <c r="W9" s="43" t="s">
        <v>4</v>
      </c>
      <c r="X9" s="10" t="s">
        <v>8</v>
      </c>
      <c r="Y9" s="7" t="s">
        <v>4</v>
      </c>
    </row>
    <row r="10" spans="1:25" ht="10.5" customHeight="1">
      <c r="A10" s="128">
        <v>20</v>
      </c>
      <c r="B10" s="52"/>
      <c r="C10" s="53"/>
      <c r="D10" s="53"/>
      <c r="E10" s="54"/>
      <c r="F10" s="55"/>
      <c r="G10" s="56"/>
      <c r="H10" s="57"/>
      <c r="I10" s="58"/>
      <c r="J10" s="55"/>
      <c r="K10" s="53"/>
      <c r="L10" s="53"/>
      <c r="M10" s="54"/>
      <c r="N10" s="59"/>
      <c r="O10" s="60"/>
      <c r="P10" s="53"/>
      <c r="Q10" s="54"/>
      <c r="R10" s="61">
        <v>0.116</v>
      </c>
      <c r="S10" s="60">
        <f>U10/R10</f>
        <v>137.5</v>
      </c>
      <c r="T10" s="62">
        <v>2</v>
      </c>
      <c r="U10" s="63">
        <f>125*1.1*R10</f>
        <v>15.950000000000001</v>
      </c>
      <c r="V10" s="61">
        <v>0.162</v>
      </c>
      <c r="W10" s="60">
        <f>Y10/V10</f>
        <v>143.75</v>
      </c>
      <c r="X10" s="62">
        <v>3</v>
      </c>
      <c r="Y10" s="64">
        <f>1.15*125*V10</f>
        <v>23.2875</v>
      </c>
    </row>
    <row r="11" spans="1:25" ht="10.5" customHeight="1">
      <c r="A11" s="128">
        <v>25</v>
      </c>
      <c r="B11" s="52"/>
      <c r="C11" s="53"/>
      <c r="D11" s="53"/>
      <c r="E11" s="54"/>
      <c r="F11" s="55"/>
      <c r="G11" s="56"/>
      <c r="H11" s="57"/>
      <c r="I11" s="58"/>
      <c r="J11" s="59"/>
      <c r="K11" s="60"/>
      <c r="L11" s="53"/>
      <c r="M11" s="54"/>
      <c r="N11" s="61">
        <v>0.148</v>
      </c>
      <c r="O11" s="60">
        <f>Q11/N11</f>
        <v>137.5</v>
      </c>
      <c r="P11" s="65">
        <v>2</v>
      </c>
      <c r="Q11" s="63">
        <f>125*1.1*N11</f>
        <v>20.349999999999998</v>
      </c>
      <c r="R11" s="61">
        <v>0.169</v>
      </c>
      <c r="S11" s="60">
        <f aca="true" t="shared" si="0" ref="S11:S35">U11/R11</f>
        <v>137.5</v>
      </c>
      <c r="T11" s="62">
        <v>2.3</v>
      </c>
      <c r="U11" s="63">
        <f>125*1.1*R11</f>
        <v>23.2375</v>
      </c>
      <c r="V11" s="61">
        <v>0.21</v>
      </c>
      <c r="W11" s="60">
        <f aca="true" t="shared" si="1" ref="W11:W29">Y11/V11</f>
        <v>143.75</v>
      </c>
      <c r="X11" s="62">
        <v>2.8</v>
      </c>
      <c r="Y11" s="64">
        <f>1.15*125*V11</f>
        <v>30.1875</v>
      </c>
    </row>
    <row r="12" spans="1:25" ht="10.5" customHeight="1">
      <c r="A12" s="128">
        <v>32</v>
      </c>
      <c r="B12" s="52"/>
      <c r="C12" s="53"/>
      <c r="D12" s="53"/>
      <c r="E12" s="54"/>
      <c r="F12" s="59"/>
      <c r="G12" s="66"/>
      <c r="H12" s="67"/>
      <c r="I12" s="68"/>
      <c r="J12" s="61">
        <v>0.193</v>
      </c>
      <c r="K12" s="69">
        <f>M12/J12</f>
        <v>137.5</v>
      </c>
      <c r="L12" s="69">
        <v>2</v>
      </c>
      <c r="M12" s="70">
        <f>1.1*125*J12</f>
        <v>26.5375</v>
      </c>
      <c r="N12" s="61">
        <v>0.229</v>
      </c>
      <c r="O12" s="60">
        <f>Q12/N12</f>
        <v>137.5</v>
      </c>
      <c r="P12" s="71">
        <v>2.4</v>
      </c>
      <c r="Q12" s="63">
        <f>125*1.1*N12</f>
        <v>31.4875</v>
      </c>
      <c r="R12" s="61">
        <v>0.277</v>
      </c>
      <c r="S12" s="60">
        <f t="shared" si="0"/>
        <v>137.5</v>
      </c>
      <c r="T12" s="62">
        <v>3</v>
      </c>
      <c r="U12" s="63">
        <f>125*1.1*R12</f>
        <v>38.087500000000006</v>
      </c>
      <c r="V12" s="61">
        <v>0.325</v>
      </c>
      <c r="W12" s="60">
        <f t="shared" si="1"/>
        <v>143.75</v>
      </c>
      <c r="X12" s="62">
        <v>3.6</v>
      </c>
      <c r="Y12" s="64">
        <f>1.15*125*V12</f>
        <v>46.71875</v>
      </c>
    </row>
    <row r="13" spans="1:25" ht="10.5" customHeight="1">
      <c r="A13" s="128">
        <v>40</v>
      </c>
      <c r="B13" s="61"/>
      <c r="C13" s="60"/>
      <c r="D13" s="53"/>
      <c r="E13" s="54"/>
      <c r="F13" s="61">
        <v>0.244</v>
      </c>
      <c r="G13" s="66">
        <f>I13/F13</f>
        <v>137.5</v>
      </c>
      <c r="H13" s="67">
        <v>2</v>
      </c>
      <c r="I13" s="70">
        <f>125*1.1*F13</f>
        <v>33.55</v>
      </c>
      <c r="J13" s="61">
        <v>0.292</v>
      </c>
      <c r="K13" s="69">
        <f aca="true" t="shared" si="2" ref="K13:K37">M13/J13</f>
        <v>137.5</v>
      </c>
      <c r="L13" s="72">
        <v>2.4</v>
      </c>
      <c r="M13" s="70">
        <f>1.1*125*J13</f>
        <v>40.15</v>
      </c>
      <c r="N13" s="61">
        <v>0.353</v>
      </c>
      <c r="O13" s="60">
        <f>Q13/N13</f>
        <v>137.5</v>
      </c>
      <c r="P13" s="65">
        <v>3</v>
      </c>
      <c r="Q13" s="63">
        <f>125*1.1*N13</f>
        <v>48.537499999999994</v>
      </c>
      <c r="R13" s="61">
        <v>0.427</v>
      </c>
      <c r="S13" s="60">
        <f t="shared" si="0"/>
        <v>137.5</v>
      </c>
      <c r="T13" s="62">
        <v>3.7</v>
      </c>
      <c r="U13" s="63">
        <f>125*1.1*R13</f>
        <v>58.7125</v>
      </c>
      <c r="V13" s="61">
        <v>0.507</v>
      </c>
      <c r="W13" s="60">
        <f t="shared" si="1"/>
        <v>143.75</v>
      </c>
      <c r="X13" s="62">
        <v>4.5</v>
      </c>
      <c r="Y13" s="64">
        <f>1.15*125*V13</f>
        <v>72.88125</v>
      </c>
    </row>
    <row r="14" spans="1:25" ht="11.25" customHeight="1">
      <c r="A14" s="128">
        <v>50</v>
      </c>
      <c r="B14" s="61">
        <v>0.308</v>
      </c>
      <c r="C14" s="60">
        <f>E14/B14</f>
        <v>137.5</v>
      </c>
      <c r="D14" s="65">
        <v>2</v>
      </c>
      <c r="E14" s="63">
        <f>125*1.1*B14</f>
        <v>42.35</v>
      </c>
      <c r="F14" s="61">
        <v>0.369</v>
      </c>
      <c r="G14" s="66">
        <f aca="true" t="shared" si="3" ref="G14:G30">I14/F14</f>
        <v>137.5</v>
      </c>
      <c r="H14" s="67">
        <v>2.4</v>
      </c>
      <c r="I14" s="70">
        <f>125*1.1*F14</f>
        <v>50.7375</v>
      </c>
      <c r="J14" s="61">
        <v>0.449</v>
      </c>
      <c r="K14" s="69">
        <f t="shared" si="2"/>
        <v>137.5</v>
      </c>
      <c r="L14" s="69">
        <v>3</v>
      </c>
      <c r="M14" s="70">
        <f>1.1*125*J14</f>
        <v>61.737500000000004</v>
      </c>
      <c r="N14" s="61">
        <v>0.545</v>
      </c>
      <c r="O14" s="60">
        <f>Q14/N14</f>
        <v>137.5</v>
      </c>
      <c r="P14" s="71">
        <v>3.7</v>
      </c>
      <c r="Q14" s="63">
        <f>125*1.1*N14</f>
        <v>74.9375</v>
      </c>
      <c r="R14" s="61">
        <v>0.663</v>
      </c>
      <c r="S14" s="60">
        <f t="shared" si="0"/>
        <v>137.5</v>
      </c>
      <c r="T14" s="62">
        <v>4.6</v>
      </c>
      <c r="U14" s="63">
        <f>125*1.1*R14</f>
        <v>91.16250000000001</v>
      </c>
      <c r="V14" s="61">
        <v>0.79</v>
      </c>
      <c r="W14" s="60">
        <f t="shared" si="1"/>
        <v>143.75</v>
      </c>
      <c r="X14" s="62">
        <v>5.6</v>
      </c>
      <c r="Y14" s="64">
        <f>1.15*125*V14</f>
        <v>113.5625</v>
      </c>
    </row>
    <row r="15" spans="1:25" ht="11.25" customHeight="1">
      <c r="A15" s="128">
        <v>63</v>
      </c>
      <c r="B15" s="61">
        <v>0.488</v>
      </c>
      <c r="C15" s="60">
        <f aca="true" t="shared" si="4" ref="C15:C37">E15/B15</f>
        <v>132</v>
      </c>
      <c r="D15" s="65">
        <v>2.5</v>
      </c>
      <c r="E15" s="63">
        <f>120*1.1*B15</f>
        <v>64.416</v>
      </c>
      <c r="F15" s="61">
        <v>0.57</v>
      </c>
      <c r="G15" s="66">
        <f t="shared" si="3"/>
        <v>132</v>
      </c>
      <c r="H15" s="67">
        <v>3</v>
      </c>
      <c r="I15" s="70">
        <f>120*1.1*F15</f>
        <v>75.24</v>
      </c>
      <c r="J15" s="61">
        <v>0.715</v>
      </c>
      <c r="K15" s="69">
        <f t="shared" si="2"/>
        <v>132</v>
      </c>
      <c r="L15" s="72">
        <v>3.8</v>
      </c>
      <c r="M15" s="70">
        <f>120*1.1*J15</f>
        <v>94.38</v>
      </c>
      <c r="N15" s="61">
        <v>0.869</v>
      </c>
      <c r="O15" s="60">
        <f>Q15/N15</f>
        <v>132</v>
      </c>
      <c r="P15" s="71">
        <v>4.7</v>
      </c>
      <c r="Q15" s="63">
        <f>120*1.1*N15</f>
        <v>114.708</v>
      </c>
      <c r="R15" s="61">
        <v>1.05</v>
      </c>
      <c r="S15" s="60">
        <f t="shared" si="0"/>
        <v>132</v>
      </c>
      <c r="T15" s="62">
        <v>5.8</v>
      </c>
      <c r="U15" s="63">
        <f>120*1.1*R15</f>
        <v>138.6</v>
      </c>
      <c r="V15" s="61">
        <v>1.25</v>
      </c>
      <c r="W15" s="60">
        <f t="shared" si="1"/>
        <v>133.20000000000002</v>
      </c>
      <c r="X15" s="62">
        <v>7.1</v>
      </c>
      <c r="Y15" s="64">
        <f>120*1.11*V15</f>
        <v>166.50000000000003</v>
      </c>
    </row>
    <row r="16" spans="1:25" ht="11.25" customHeight="1">
      <c r="A16" s="128">
        <v>75</v>
      </c>
      <c r="B16" s="61">
        <v>0.668</v>
      </c>
      <c r="C16" s="60">
        <f t="shared" si="4"/>
        <v>132</v>
      </c>
      <c r="D16" s="65">
        <v>2.9</v>
      </c>
      <c r="E16" s="63">
        <f aca="true" t="shared" si="5" ref="E16:E38">120*1.1*B16</f>
        <v>88.176</v>
      </c>
      <c r="F16" s="61">
        <v>0.82</v>
      </c>
      <c r="G16" s="66">
        <f t="shared" si="3"/>
        <v>132</v>
      </c>
      <c r="H16" s="67">
        <v>3.6</v>
      </c>
      <c r="I16" s="70">
        <f aca="true" t="shared" si="6" ref="I16:I38">120*1.1*F16</f>
        <v>108.24</v>
      </c>
      <c r="J16" s="61">
        <v>1.01</v>
      </c>
      <c r="K16" s="69">
        <f t="shared" si="2"/>
        <v>132</v>
      </c>
      <c r="L16" s="72">
        <v>4.5</v>
      </c>
      <c r="M16" s="70">
        <f aca="true" t="shared" si="7" ref="M16:M38">120*1.1*J16</f>
        <v>133.32</v>
      </c>
      <c r="N16" s="61">
        <v>1.23</v>
      </c>
      <c r="O16" s="60">
        <f>Q16/N16</f>
        <v>132</v>
      </c>
      <c r="P16" s="71">
        <v>5.6</v>
      </c>
      <c r="Q16" s="63">
        <f>120*1.1*N16</f>
        <v>162.35999999999999</v>
      </c>
      <c r="R16" s="61">
        <v>1.46</v>
      </c>
      <c r="S16" s="60">
        <f t="shared" si="0"/>
        <v>132</v>
      </c>
      <c r="T16" s="62">
        <v>6.8</v>
      </c>
      <c r="U16" s="63">
        <f aca="true" t="shared" si="8" ref="U16:U35">120*1.1*R16</f>
        <v>192.72</v>
      </c>
      <c r="V16" s="61">
        <v>1.76</v>
      </c>
      <c r="W16" s="60">
        <f t="shared" si="1"/>
        <v>133.20000000000002</v>
      </c>
      <c r="X16" s="62">
        <v>8.4</v>
      </c>
      <c r="Y16" s="64">
        <f aca="true" t="shared" si="9" ref="Y16:Y29">120*1.11*V16</f>
        <v>234.43200000000004</v>
      </c>
    </row>
    <row r="17" spans="1:25" ht="11.25" customHeight="1">
      <c r="A17" s="128">
        <v>90</v>
      </c>
      <c r="B17" s="61">
        <v>0.969</v>
      </c>
      <c r="C17" s="60">
        <f t="shared" si="4"/>
        <v>132</v>
      </c>
      <c r="D17" s="65">
        <v>3.5</v>
      </c>
      <c r="E17" s="63">
        <f t="shared" si="5"/>
        <v>127.908</v>
      </c>
      <c r="F17" s="73">
        <v>1.18</v>
      </c>
      <c r="G17" s="66">
        <f t="shared" si="3"/>
        <v>132</v>
      </c>
      <c r="H17" s="67">
        <v>4.3</v>
      </c>
      <c r="I17" s="70">
        <f t="shared" si="6"/>
        <v>155.76</v>
      </c>
      <c r="J17" s="61">
        <v>1.45</v>
      </c>
      <c r="K17" s="69">
        <f t="shared" si="2"/>
        <v>132</v>
      </c>
      <c r="L17" s="72">
        <v>5.4</v>
      </c>
      <c r="M17" s="70">
        <f t="shared" si="7"/>
        <v>191.4</v>
      </c>
      <c r="N17" s="61">
        <v>1.76</v>
      </c>
      <c r="O17" s="60">
        <f>Q17/N17</f>
        <v>132</v>
      </c>
      <c r="P17" s="71">
        <v>6.7</v>
      </c>
      <c r="Q17" s="63">
        <f>120*1.1*N17</f>
        <v>232.32</v>
      </c>
      <c r="R17" s="61">
        <v>2.12</v>
      </c>
      <c r="S17" s="60">
        <f t="shared" si="0"/>
        <v>132</v>
      </c>
      <c r="T17" s="62">
        <v>8.2</v>
      </c>
      <c r="U17" s="63">
        <f t="shared" si="8"/>
        <v>279.84000000000003</v>
      </c>
      <c r="V17" s="61">
        <v>2.54</v>
      </c>
      <c r="W17" s="60">
        <f t="shared" si="1"/>
        <v>133.20000000000002</v>
      </c>
      <c r="X17" s="62">
        <v>10.1</v>
      </c>
      <c r="Y17" s="64">
        <f t="shared" si="9"/>
        <v>338.32800000000003</v>
      </c>
    </row>
    <row r="18" spans="1:25" ht="11.25" customHeight="1">
      <c r="A18" s="128">
        <v>110</v>
      </c>
      <c r="B18" s="61">
        <v>1.42</v>
      </c>
      <c r="C18" s="60">
        <f t="shared" si="4"/>
        <v>132</v>
      </c>
      <c r="D18" s="65">
        <v>4.2</v>
      </c>
      <c r="E18" s="63">
        <f t="shared" si="5"/>
        <v>187.44</v>
      </c>
      <c r="F18" s="73">
        <v>1.77</v>
      </c>
      <c r="G18" s="66">
        <f t="shared" si="3"/>
        <v>132</v>
      </c>
      <c r="H18" s="67">
        <v>5.3</v>
      </c>
      <c r="I18" s="70">
        <f t="shared" si="6"/>
        <v>233.64000000000001</v>
      </c>
      <c r="J18" s="61">
        <v>2.16</v>
      </c>
      <c r="K18" s="69">
        <f t="shared" si="2"/>
        <v>132</v>
      </c>
      <c r="L18" s="72">
        <v>6.6</v>
      </c>
      <c r="M18" s="70">
        <f t="shared" si="7"/>
        <v>285.12</v>
      </c>
      <c r="N18" s="61">
        <v>2.61</v>
      </c>
      <c r="O18" s="60">
        <f>Q18/N18</f>
        <v>132</v>
      </c>
      <c r="P18" s="71">
        <v>8.1</v>
      </c>
      <c r="Q18" s="63">
        <f>120*1.1*N18</f>
        <v>344.52</v>
      </c>
      <c r="R18" s="61">
        <v>3.14</v>
      </c>
      <c r="S18" s="60">
        <f t="shared" si="0"/>
        <v>132</v>
      </c>
      <c r="T18" s="62">
        <v>10</v>
      </c>
      <c r="U18" s="63">
        <f t="shared" si="8"/>
        <v>414.48</v>
      </c>
      <c r="V18" s="61">
        <v>3.78</v>
      </c>
      <c r="W18" s="60">
        <f t="shared" si="1"/>
        <v>133.20000000000002</v>
      </c>
      <c r="X18" s="62">
        <v>12.2</v>
      </c>
      <c r="Y18" s="64">
        <f t="shared" si="9"/>
        <v>503.49600000000004</v>
      </c>
    </row>
    <row r="19" spans="1:25" ht="10.5" customHeight="1">
      <c r="A19" s="128">
        <v>125</v>
      </c>
      <c r="B19" s="61">
        <v>1.83</v>
      </c>
      <c r="C19" s="60">
        <f t="shared" si="4"/>
        <v>132</v>
      </c>
      <c r="D19" s="65">
        <v>4.8</v>
      </c>
      <c r="E19" s="63">
        <f t="shared" si="5"/>
        <v>241.56</v>
      </c>
      <c r="F19" s="73">
        <v>2.26</v>
      </c>
      <c r="G19" s="66">
        <f t="shared" si="3"/>
        <v>132</v>
      </c>
      <c r="H19" s="67">
        <v>6</v>
      </c>
      <c r="I19" s="70">
        <f t="shared" si="6"/>
        <v>298.32</v>
      </c>
      <c r="J19" s="61">
        <v>2.75</v>
      </c>
      <c r="K19" s="69">
        <f t="shared" si="2"/>
        <v>132</v>
      </c>
      <c r="L19" s="72">
        <v>7.4</v>
      </c>
      <c r="M19" s="70">
        <f t="shared" si="7"/>
        <v>363</v>
      </c>
      <c r="N19" s="61">
        <v>3.37</v>
      </c>
      <c r="O19" s="60">
        <f>Q19/N19</f>
        <v>132</v>
      </c>
      <c r="P19" s="71">
        <v>9.2</v>
      </c>
      <c r="Q19" s="63">
        <f>120*1.1*N19</f>
        <v>444.84000000000003</v>
      </c>
      <c r="R19" s="61">
        <v>4.08</v>
      </c>
      <c r="S19" s="60">
        <f t="shared" si="0"/>
        <v>132</v>
      </c>
      <c r="T19" s="62">
        <v>11.4</v>
      </c>
      <c r="U19" s="63">
        <f t="shared" si="8"/>
        <v>538.5600000000001</v>
      </c>
      <c r="V19" s="61">
        <v>4.87</v>
      </c>
      <c r="W19" s="60">
        <f t="shared" si="1"/>
        <v>133.20000000000002</v>
      </c>
      <c r="X19" s="62">
        <v>14</v>
      </c>
      <c r="Y19" s="64">
        <f t="shared" si="9"/>
        <v>648.6840000000001</v>
      </c>
    </row>
    <row r="20" spans="1:25" ht="10.5" customHeight="1">
      <c r="A20" s="128">
        <v>140</v>
      </c>
      <c r="B20" s="61">
        <v>2.31</v>
      </c>
      <c r="C20" s="60">
        <f t="shared" si="4"/>
        <v>132</v>
      </c>
      <c r="D20" s="65">
        <v>5.4</v>
      </c>
      <c r="E20" s="63">
        <f t="shared" si="5"/>
        <v>304.92</v>
      </c>
      <c r="F20" s="73">
        <v>2.83</v>
      </c>
      <c r="G20" s="66">
        <f t="shared" si="3"/>
        <v>132</v>
      </c>
      <c r="H20" s="67">
        <v>6.7</v>
      </c>
      <c r="I20" s="70">
        <f t="shared" si="6"/>
        <v>373.56</v>
      </c>
      <c r="J20" s="61">
        <v>3.46</v>
      </c>
      <c r="K20" s="69">
        <f t="shared" si="2"/>
        <v>132</v>
      </c>
      <c r="L20" s="72">
        <v>8.3</v>
      </c>
      <c r="M20" s="70">
        <f t="shared" si="7"/>
        <v>456.71999999999997</v>
      </c>
      <c r="N20" s="61">
        <v>4.22</v>
      </c>
      <c r="O20" s="60">
        <f>Q20/N20</f>
        <v>132</v>
      </c>
      <c r="P20" s="65">
        <v>10.3</v>
      </c>
      <c r="Q20" s="63">
        <f>120*1.1*N20</f>
        <v>557.04</v>
      </c>
      <c r="R20" s="61">
        <v>5.08</v>
      </c>
      <c r="S20" s="60">
        <f t="shared" si="0"/>
        <v>132</v>
      </c>
      <c r="T20" s="62">
        <v>12.7</v>
      </c>
      <c r="U20" s="63">
        <f t="shared" si="8"/>
        <v>670.5600000000001</v>
      </c>
      <c r="V20" s="61">
        <v>6.12</v>
      </c>
      <c r="W20" s="60">
        <f t="shared" si="1"/>
        <v>133.20000000000002</v>
      </c>
      <c r="X20" s="62">
        <v>15.7</v>
      </c>
      <c r="Y20" s="64">
        <f t="shared" si="9"/>
        <v>815.1840000000001</v>
      </c>
    </row>
    <row r="21" spans="1:25" ht="12" customHeight="1">
      <c r="A21" s="128">
        <v>160</v>
      </c>
      <c r="B21" s="61">
        <v>3.03</v>
      </c>
      <c r="C21" s="60">
        <f t="shared" si="4"/>
        <v>132</v>
      </c>
      <c r="D21" s="65">
        <v>6.2</v>
      </c>
      <c r="E21" s="63">
        <f t="shared" si="5"/>
        <v>399.96</v>
      </c>
      <c r="F21" s="73">
        <v>3.71</v>
      </c>
      <c r="G21" s="66">
        <f t="shared" si="3"/>
        <v>132</v>
      </c>
      <c r="H21" s="67">
        <v>7.7</v>
      </c>
      <c r="I21" s="70">
        <f t="shared" si="6"/>
        <v>489.71999999999997</v>
      </c>
      <c r="J21" s="61">
        <v>4.51</v>
      </c>
      <c r="K21" s="69">
        <f t="shared" si="2"/>
        <v>132</v>
      </c>
      <c r="L21" s="72">
        <v>9.5</v>
      </c>
      <c r="M21" s="70">
        <f t="shared" si="7"/>
        <v>595.3199999999999</v>
      </c>
      <c r="N21" s="61">
        <v>5.5</v>
      </c>
      <c r="O21" s="60">
        <f>Q21/N21</f>
        <v>132</v>
      </c>
      <c r="P21" s="72">
        <v>11.8</v>
      </c>
      <c r="Q21" s="63">
        <f>120*1.1*N21</f>
        <v>726</v>
      </c>
      <c r="R21" s="61">
        <v>6.67</v>
      </c>
      <c r="S21" s="60">
        <f t="shared" si="0"/>
        <v>132</v>
      </c>
      <c r="T21" s="62">
        <v>14.6</v>
      </c>
      <c r="U21" s="63">
        <f t="shared" si="8"/>
        <v>880.4399999999999</v>
      </c>
      <c r="V21" s="61">
        <v>7.97</v>
      </c>
      <c r="W21" s="60">
        <f t="shared" si="1"/>
        <v>133.20000000000002</v>
      </c>
      <c r="X21" s="62">
        <v>17.9</v>
      </c>
      <c r="Y21" s="64">
        <f t="shared" si="9"/>
        <v>1061.604</v>
      </c>
    </row>
    <row r="22" spans="1:25" ht="11.25" customHeight="1">
      <c r="A22" s="128">
        <v>180</v>
      </c>
      <c r="B22" s="61">
        <v>3.78</v>
      </c>
      <c r="C22" s="60">
        <f t="shared" si="4"/>
        <v>132</v>
      </c>
      <c r="D22" s="65">
        <v>6.9</v>
      </c>
      <c r="E22" s="63">
        <f t="shared" si="5"/>
        <v>498.96</v>
      </c>
      <c r="F22" s="73">
        <v>4.66</v>
      </c>
      <c r="G22" s="66">
        <f t="shared" si="3"/>
        <v>132</v>
      </c>
      <c r="H22" s="67">
        <v>8.6</v>
      </c>
      <c r="I22" s="70">
        <f t="shared" si="6"/>
        <v>615.12</v>
      </c>
      <c r="J22" s="61">
        <v>5.71</v>
      </c>
      <c r="K22" s="69">
        <f t="shared" si="2"/>
        <v>132</v>
      </c>
      <c r="L22" s="72">
        <v>10.7</v>
      </c>
      <c r="M22" s="70">
        <f t="shared" si="7"/>
        <v>753.72</v>
      </c>
      <c r="N22" s="61">
        <v>6.98</v>
      </c>
      <c r="O22" s="60">
        <f>Q22/N22</f>
        <v>132</v>
      </c>
      <c r="P22" s="72">
        <v>13.3</v>
      </c>
      <c r="Q22" s="63">
        <f>120*1.1*N22</f>
        <v>921.36</v>
      </c>
      <c r="R22" s="61">
        <v>8.43</v>
      </c>
      <c r="S22" s="60">
        <f t="shared" si="0"/>
        <v>132</v>
      </c>
      <c r="T22" s="74">
        <v>16.4</v>
      </c>
      <c r="U22" s="63">
        <f t="shared" si="8"/>
        <v>1112.76</v>
      </c>
      <c r="V22" s="75">
        <v>10.1</v>
      </c>
      <c r="W22" s="60">
        <f t="shared" si="1"/>
        <v>133.20000000000002</v>
      </c>
      <c r="X22" s="74">
        <v>20.1</v>
      </c>
      <c r="Y22" s="64">
        <f t="shared" si="9"/>
        <v>1345.3200000000002</v>
      </c>
    </row>
    <row r="23" spans="1:25" ht="11.25" customHeight="1">
      <c r="A23" s="128">
        <v>200</v>
      </c>
      <c r="B23" s="61">
        <v>4.68</v>
      </c>
      <c r="C23" s="60">
        <f t="shared" si="4"/>
        <v>132</v>
      </c>
      <c r="D23" s="65">
        <v>7.7</v>
      </c>
      <c r="E23" s="63">
        <f t="shared" si="5"/>
        <v>617.76</v>
      </c>
      <c r="F23" s="73">
        <v>5.77</v>
      </c>
      <c r="G23" s="66">
        <f t="shared" si="3"/>
        <v>132</v>
      </c>
      <c r="H23" s="67">
        <v>9.6</v>
      </c>
      <c r="I23" s="70">
        <f t="shared" si="6"/>
        <v>761.64</v>
      </c>
      <c r="J23" s="61">
        <v>7.04</v>
      </c>
      <c r="K23" s="69">
        <f t="shared" si="2"/>
        <v>132</v>
      </c>
      <c r="L23" s="72">
        <v>11.9</v>
      </c>
      <c r="M23" s="70">
        <f t="shared" si="7"/>
        <v>929.28</v>
      </c>
      <c r="N23" s="61">
        <v>8.56</v>
      </c>
      <c r="O23" s="60">
        <f>Q23/N23</f>
        <v>132</v>
      </c>
      <c r="P23" s="72">
        <v>14.7</v>
      </c>
      <c r="Q23" s="63">
        <f>120*1.1*N23</f>
        <v>1129.92</v>
      </c>
      <c r="R23" s="75">
        <v>10.4</v>
      </c>
      <c r="S23" s="60">
        <f t="shared" si="0"/>
        <v>132</v>
      </c>
      <c r="T23" s="74">
        <v>18.2</v>
      </c>
      <c r="U23" s="63">
        <f t="shared" si="8"/>
        <v>1372.8</v>
      </c>
      <c r="V23" s="75">
        <v>12.5</v>
      </c>
      <c r="W23" s="60">
        <f t="shared" si="1"/>
        <v>133.20000000000002</v>
      </c>
      <c r="X23" s="74">
        <v>22.4</v>
      </c>
      <c r="Y23" s="64">
        <f t="shared" si="9"/>
        <v>1665.0000000000002</v>
      </c>
    </row>
    <row r="24" spans="1:25" ht="11.25" customHeight="1">
      <c r="A24" s="128">
        <v>225</v>
      </c>
      <c r="B24" s="61">
        <v>5.88</v>
      </c>
      <c r="C24" s="60">
        <f t="shared" si="4"/>
        <v>132</v>
      </c>
      <c r="D24" s="65">
        <v>8.7</v>
      </c>
      <c r="E24" s="63">
        <f t="shared" si="5"/>
        <v>776.16</v>
      </c>
      <c r="F24" s="73">
        <v>7.29</v>
      </c>
      <c r="G24" s="66">
        <f t="shared" si="3"/>
        <v>132</v>
      </c>
      <c r="H24" s="67">
        <v>10.8</v>
      </c>
      <c r="I24" s="70">
        <f t="shared" si="6"/>
        <v>962.28</v>
      </c>
      <c r="J24" s="61">
        <v>8.94</v>
      </c>
      <c r="K24" s="69">
        <f t="shared" si="2"/>
        <v>132</v>
      </c>
      <c r="L24" s="72">
        <v>13.4</v>
      </c>
      <c r="M24" s="70">
        <f t="shared" si="7"/>
        <v>1180.08</v>
      </c>
      <c r="N24" s="59">
        <v>10.9</v>
      </c>
      <c r="O24" s="60">
        <f>Q24/N24</f>
        <v>132</v>
      </c>
      <c r="P24" s="72">
        <v>16.6</v>
      </c>
      <c r="Q24" s="63">
        <f>120*1.1*N24</f>
        <v>1438.8</v>
      </c>
      <c r="R24" s="75">
        <v>13.2</v>
      </c>
      <c r="S24" s="60">
        <f t="shared" si="0"/>
        <v>132</v>
      </c>
      <c r="T24" s="74">
        <v>20.5</v>
      </c>
      <c r="U24" s="63">
        <f t="shared" si="8"/>
        <v>1742.3999999999999</v>
      </c>
      <c r="V24" s="75">
        <v>15.8</v>
      </c>
      <c r="W24" s="60">
        <f t="shared" si="1"/>
        <v>133.20000000000002</v>
      </c>
      <c r="X24" s="74">
        <v>25.2</v>
      </c>
      <c r="Y24" s="64">
        <f t="shared" si="9"/>
        <v>2104.5600000000004</v>
      </c>
    </row>
    <row r="25" spans="1:25" ht="11.25" customHeight="1">
      <c r="A25" s="128">
        <v>250</v>
      </c>
      <c r="B25" s="61">
        <v>7.29</v>
      </c>
      <c r="C25" s="60">
        <f t="shared" si="4"/>
        <v>132</v>
      </c>
      <c r="D25" s="65">
        <v>9.7</v>
      </c>
      <c r="E25" s="63">
        <f t="shared" si="5"/>
        <v>962.28</v>
      </c>
      <c r="F25" s="73">
        <v>8.92</v>
      </c>
      <c r="G25" s="66">
        <f t="shared" si="3"/>
        <v>132</v>
      </c>
      <c r="H25" s="67">
        <v>11.9</v>
      </c>
      <c r="I25" s="70">
        <f t="shared" si="6"/>
        <v>1177.44</v>
      </c>
      <c r="J25" s="75">
        <v>11</v>
      </c>
      <c r="K25" s="69">
        <f t="shared" si="2"/>
        <v>132</v>
      </c>
      <c r="L25" s="72">
        <v>14.8</v>
      </c>
      <c r="M25" s="70">
        <f t="shared" si="7"/>
        <v>1452</v>
      </c>
      <c r="N25" s="59">
        <v>13.4</v>
      </c>
      <c r="O25" s="60">
        <f>Q25/N25</f>
        <v>132</v>
      </c>
      <c r="P25" s="72">
        <v>18.4</v>
      </c>
      <c r="Q25" s="63">
        <f>120*1.1*N25</f>
        <v>1768.8</v>
      </c>
      <c r="R25" s="75">
        <v>16.2</v>
      </c>
      <c r="S25" s="60">
        <f t="shared" si="0"/>
        <v>132</v>
      </c>
      <c r="T25" s="74">
        <v>22.7</v>
      </c>
      <c r="U25" s="63">
        <f t="shared" si="8"/>
        <v>2138.4</v>
      </c>
      <c r="V25" s="75">
        <v>19.4</v>
      </c>
      <c r="W25" s="60">
        <f t="shared" si="1"/>
        <v>133.20000000000002</v>
      </c>
      <c r="X25" s="74">
        <v>27.9</v>
      </c>
      <c r="Y25" s="64">
        <f t="shared" si="9"/>
        <v>2584.08</v>
      </c>
    </row>
    <row r="26" spans="1:25" ht="11.25" customHeight="1">
      <c r="A26" s="128">
        <v>280</v>
      </c>
      <c r="B26" s="61">
        <v>9.09</v>
      </c>
      <c r="C26" s="60">
        <f t="shared" si="4"/>
        <v>132</v>
      </c>
      <c r="D26" s="65">
        <v>10.8</v>
      </c>
      <c r="E26" s="63">
        <f t="shared" si="5"/>
        <v>1199.8799999999999</v>
      </c>
      <c r="F26" s="73">
        <v>11.3</v>
      </c>
      <c r="G26" s="66">
        <f t="shared" si="3"/>
        <v>132</v>
      </c>
      <c r="H26" s="67">
        <v>13.4</v>
      </c>
      <c r="I26" s="70">
        <f t="shared" si="6"/>
        <v>1491.6000000000001</v>
      </c>
      <c r="J26" s="75">
        <v>13.8</v>
      </c>
      <c r="K26" s="69">
        <f t="shared" si="2"/>
        <v>132</v>
      </c>
      <c r="L26" s="72">
        <v>16.6</v>
      </c>
      <c r="M26" s="70">
        <f t="shared" si="7"/>
        <v>1821.6000000000001</v>
      </c>
      <c r="N26" s="59">
        <v>16.8</v>
      </c>
      <c r="O26" s="60">
        <f>Q26/N26</f>
        <v>132</v>
      </c>
      <c r="P26" s="72">
        <v>20.6</v>
      </c>
      <c r="Q26" s="63">
        <f>120*1.1*N26</f>
        <v>2217.6</v>
      </c>
      <c r="R26" s="75">
        <v>20.3</v>
      </c>
      <c r="S26" s="60">
        <f t="shared" si="0"/>
        <v>132</v>
      </c>
      <c r="T26" s="74">
        <v>25.4</v>
      </c>
      <c r="U26" s="63">
        <f t="shared" si="8"/>
        <v>2679.6</v>
      </c>
      <c r="V26" s="75">
        <v>24.4</v>
      </c>
      <c r="W26" s="60">
        <f t="shared" si="1"/>
        <v>133.20000000000002</v>
      </c>
      <c r="X26" s="74">
        <v>31.3</v>
      </c>
      <c r="Y26" s="64">
        <f t="shared" si="9"/>
        <v>3250.0800000000004</v>
      </c>
    </row>
    <row r="27" spans="1:25" ht="11.25" customHeight="1">
      <c r="A27" s="128">
        <v>315</v>
      </c>
      <c r="B27" s="75">
        <v>11.6</v>
      </c>
      <c r="C27" s="60">
        <f t="shared" si="4"/>
        <v>132</v>
      </c>
      <c r="D27" s="65">
        <v>12.2</v>
      </c>
      <c r="E27" s="63">
        <f t="shared" si="5"/>
        <v>1531.2</v>
      </c>
      <c r="F27" s="73">
        <v>14.2</v>
      </c>
      <c r="G27" s="66">
        <f t="shared" si="3"/>
        <v>132</v>
      </c>
      <c r="H27" s="67">
        <v>15</v>
      </c>
      <c r="I27" s="70">
        <f t="shared" si="6"/>
        <v>1874.3999999999999</v>
      </c>
      <c r="J27" s="75">
        <v>17.4</v>
      </c>
      <c r="K27" s="69">
        <f t="shared" si="2"/>
        <v>132</v>
      </c>
      <c r="L27" s="72">
        <v>18.7</v>
      </c>
      <c r="M27" s="70">
        <f t="shared" si="7"/>
        <v>2296.7999999999997</v>
      </c>
      <c r="N27" s="59">
        <v>21.3</v>
      </c>
      <c r="O27" s="60">
        <f>Q27/N27</f>
        <v>132</v>
      </c>
      <c r="P27" s="72">
        <v>23.2</v>
      </c>
      <c r="Q27" s="63">
        <f>120*1.1*N27</f>
        <v>2811.6</v>
      </c>
      <c r="R27" s="75">
        <v>25.7</v>
      </c>
      <c r="S27" s="60">
        <f t="shared" si="0"/>
        <v>132</v>
      </c>
      <c r="T27" s="74">
        <v>28.6</v>
      </c>
      <c r="U27" s="63">
        <f t="shared" si="8"/>
        <v>3392.4</v>
      </c>
      <c r="V27" s="75">
        <v>30.8</v>
      </c>
      <c r="W27" s="60">
        <f t="shared" si="1"/>
        <v>133.20000000000002</v>
      </c>
      <c r="X27" s="74">
        <v>35.2</v>
      </c>
      <c r="Y27" s="64">
        <f t="shared" si="9"/>
        <v>4102.56</v>
      </c>
    </row>
    <row r="28" spans="1:25" ht="10.5" customHeight="1">
      <c r="A28" s="128">
        <v>355</v>
      </c>
      <c r="B28" s="75">
        <v>14.6</v>
      </c>
      <c r="C28" s="60">
        <f t="shared" si="4"/>
        <v>132</v>
      </c>
      <c r="D28" s="65">
        <v>13.6</v>
      </c>
      <c r="E28" s="63">
        <f t="shared" si="5"/>
        <v>1927.2</v>
      </c>
      <c r="F28" s="73">
        <v>18</v>
      </c>
      <c r="G28" s="66">
        <f t="shared" si="3"/>
        <v>132</v>
      </c>
      <c r="H28" s="67">
        <v>16.9</v>
      </c>
      <c r="I28" s="70">
        <f t="shared" si="6"/>
        <v>2376</v>
      </c>
      <c r="J28" s="75">
        <v>22.2</v>
      </c>
      <c r="K28" s="69">
        <f t="shared" si="2"/>
        <v>132</v>
      </c>
      <c r="L28" s="72">
        <v>21.1</v>
      </c>
      <c r="M28" s="70">
        <f t="shared" si="7"/>
        <v>2930.4</v>
      </c>
      <c r="N28" s="59">
        <v>27</v>
      </c>
      <c r="O28" s="60">
        <f>Q28/N28</f>
        <v>132</v>
      </c>
      <c r="P28" s="72">
        <v>26.1</v>
      </c>
      <c r="Q28" s="63">
        <f>120*1.1*N28</f>
        <v>3564</v>
      </c>
      <c r="R28" s="75">
        <v>32.6</v>
      </c>
      <c r="S28" s="60">
        <f t="shared" si="0"/>
        <v>132</v>
      </c>
      <c r="T28" s="74">
        <v>32.2</v>
      </c>
      <c r="U28" s="63">
        <f t="shared" si="8"/>
        <v>4303.2</v>
      </c>
      <c r="V28" s="75">
        <v>39.2</v>
      </c>
      <c r="W28" s="60">
        <f t="shared" si="1"/>
        <v>133.20000000000002</v>
      </c>
      <c r="X28" s="74">
        <v>39.7</v>
      </c>
      <c r="Y28" s="64">
        <f t="shared" si="9"/>
        <v>5221.440000000001</v>
      </c>
    </row>
    <row r="29" spans="1:25" ht="11.25" customHeight="1">
      <c r="A29" s="128">
        <v>400</v>
      </c>
      <c r="B29" s="75">
        <v>18.6</v>
      </c>
      <c r="C29" s="60">
        <f t="shared" si="4"/>
        <v>132</v>
      </c>
      <c r="D29" s="65">
        <v>15.3</v>
      </c>
      <c r="E29" s="63">
        <f t="shared" si="5"/>
        <v>2455.2000000000003</v>
      </c>
      <c r="F29" s="73">
        <v>22.9</v>
      </c>
      <c r="G29" s="66">
        <f t="shared" si="3"/>
        <v>132</v>
      </c>
      <c r="H29" s="67">
        <v>19.1</v>
      </c>
      <c r="I29" s="70">
        <f t="shared" si="6"/>
        <v>3022.7999999999997</v>
      </c>
      <c r="J29" s="75">
        <v>28</v>
      </c>
      <c r="K29" s="69">
        <f t="shared" si="2"/>
        <v>132</v>
      </c>
      <c r="L29" s="72">
        <v>23.7</v>
      </c>
      <c r="M29" s="70">
        <f t="shared" si="7"/>
        <v>3696</v>
      </c>
      <c r="N29" s="59">
        <v>34.2</v>
      </c>
      <c r="O29" s="60">
        <f>Q29/N29</f>
        <v>132</v>
      </c>
      <c r="P29" s="72">
        <v>29.4</v>
      </c>
      <c r="Q29" s="63">
        <f>120*1.1*N29</f>
        <v>4514.400000000001</v>
      </c>
      <c r="R29" s="75">
        <v>41.4</v>
      </c>
      <c r="S29" s="60">
        <f t="shared" si="0"/>
        <v>132</v>
      </c>
      <c r="T29" s="74">
        <v>36.3</v>
      </c>
      <c r="U29" s="63">
        <f t="shared" si="8"/>
        <v>5464.8</v>
      </c>
      <c r="V29" s="75">
        <v>49.7</v>
      </c>
      <c r="W29" s="60">
        <f t="shared" si="1"/>
        <v>133.20000000000002</v>
      </c>
      <c r="X29" s="74">
        <v>44.7</v>
      </c>
      <c r="Y29" s="64">
        <f t="shared" si="9"/>
        <v>6620.040000000001</v>
      </c>
    </row>
    <row r="30" spans="1:25" ht="10.5" customHeight="1">
      <c r="A30" s="128">
        <v>450</v>
      </c>
      <c r="B30" s="75">
        <v>23.5</v>
      </c>
      <c r="C30" s="60">
        <f t="shared" si="4"/>
        <v>132</v>
      </c>
      <c r="D30" s="72">
        <v>17.2</v>
      </c>
      <c r="E30" s="63">
        <f t="shared" si="5"/>
        <v>3102</v>
      </c>
      <c r="F30" s="73">
        <v>29</v>
      </c>
      <c r="G30" s="66">
        <f t="shared" si="3"/>
        <v>132</v>
      </c>
      <c r="H30" s="67">
        <v>21.5</v>
      </c>
      <c r="I30" s="70">
        <f t="shared" si="6"/>
        <v>3828</v>
      </c>
      <c r="J30" s="75">
        <v>35.5</v>
      </c>
      <c r="K30" s="69">
        <f t="shared" si="2"/>
        <v>132</v>
      </c>
      <c r="L30" s="72">
        <v>26.5</v>
      </c>
      <c r="M30" s="70">
        <f t="shared" si="7"/>
        <v>4686</v>
      </c>
      <c r="N30" s="59">
        <v>43.3</v>
      </c>
      <c r="O30" s="60">
        <f>Q30/N30</f>
        <v>132</v>
      </c>
      <c r="P30" s="72">
        <v>33.1</v>
      </c>
      <c r="Q30" s="63">
        <f>120*1.1*N30</f>
        <v>5715.599999999999</v>
      </c>
      <c r="R30" s="75">
        <v>52.4</v>
      </c>
      <c r="S30" s="60">
        <f t="shared" si="0"/>
        <v>132</v>
      </c>
      <c r="T30" s="74">
        <v>40.9</v>
      </c>
      <c r="U30" s="63">
        <f t="shared" si="8"/>
        <v>6916.8</v>
      </c>
      <c r="V30" s="61"/>
      <c r="W30" s="60"/>
      <c r="X30" s="74"/>
      <c r="Y30" s="64"/>
    </row>
    <row r="31" spans="1:25" ht="11.25" customHeight="1">
      <c r="A31" s="128">
        <v>500</v>
      </c>
      <c r="B31" s="75">
        <v>29</v>
      </c>
      <c r="C31" s="60">
        <f t="shared" si="4"/>
        <v>132</v>
      </c>
      <c r="D31" s="72">
        <v>19.1</v>
      </c>
      <c r="E31" s="63">
        <f t="shared" si="5"/>
        <v>3828</v>
      </c>
      <c r="F31" s="73">
        <v>35.8</v>
      </c>
      <c r="G31" s="66">
        <f>I31/F31</f>
        <v>132</v>
      </c>
      <c r="H31" s="76">
        <v>23.9</v>
      </c>
      <c r="I31" s="70">
        <f t="shared" si="6"/>
        <v>4725.599999999999</v>
      </c>
      <c r="J31" s="75">
        <v>43.9</v>
      </c>
      <c r="K31" s="69">
        <f t="shared" si="2"/>
        <v>132</v>
      </c>
      <c r="L31" s="72">
        <v>29.7</v>
      </c>
      <c r="M31" s="70">
        <f t="shared" si="7"/>
        <v>5794.8</v>
      </c>
      <c r="N31" s="59">
        <v>53.5</v>
      </c>
      <c r="O31" s="60">
        <f>Q31/N31</f>
        <v>132</v>
      </c>
      <c r="P31" s="72">
        <v>36.8</v>
      </c>
      <c r="Q31" s="63">
        <f>120*1.1*N31</f>
        <v>7062</v>
      </c>
      <c r="R31" s="75">
        <v>64.7</v>
      </c>
      <c r="S31" s="60">
        <f t="shared" si="0"/>
        <v>132</v>
      </c>
      <c r="T31" s="74">
        <v>45.4</v>
      </c>
      <c r="U31" s="63">
        <f t="shared" si="8"/>
        <v>8540.4</v>
      </c>
      <c r="V31" s="61"/>
      <c r="W31" s="60"/>
      <c r="X31" s="74"/>
      <c r="Y31" s="64"/>
    </row>
    <row r="32" spans="1:27" ht="10.5" customHeight="1">
      <c r="A32" s="128">
        <v>560</v>
      </c>
      <c r="B32" s="75">
        <v>36.3</v>
      </c>
      <c r="C32" s="60">
        <f t="shared" si="4"/>
        <v>132</v>
      </c>
      <c r="D32" s="72">
        <v>21.5</v>
      </c>
      <c r="E32" s="63">
        <f t="shared" si="5"/>
        <v>4791.599999999999</v>
      </c>
      <c r="F32" s="59">
        <v>44.8</v>
      </c>
      <c r="G32" s="66">
        <f aca="true" t="shared" si="10" ref="G32:G37">I32/F32</f>
        <v>132</v>
      </c>
      <c r="H32" s="76">
        <v>26.7</v>
      </c>
      <c r="I32" s="70">
        <f t="shared" si="6"/>
        <v>5913.599999999999</v>
      </c>
      <c r="J32" s="75">
        <v>55</v>
      </c>
      <c r="K32" s="69">
        <f t="shared" si="2"/>
        <v>132</v>
      </c>
      <c r="L32" s="72">
        <v>32.9</v>
      </c>
      <c r="M32" s="70">
        <f t="shared" si="7"/>
        <v>7260</v>
      </c>
      <c r="N32" s="59">
        <v>67.1</v>
      </c>
      <c r="O32" s="60">
        <f>Q32/N32</f>
        <v>132</v>
      </c>
      <c r="P32" s="72">
        <v>41.2</v>
      </c>
      <c r="Q32" s="63">
        <f>120*1.1*N32</f>
        <v>8857.199999999999</v>
      </c>
      <c r="R32" s="75">
        <v>81</v>
      </c>
      <c r="S32" s="60">
        <f t="shared" si="0"/>
        <v>132</v>
      </c>
      <c r="T32" s="77">
        <v>50.8</v>
      </c>
      <c r="U32" s="63">
        <f t="shared" si="8"/>
        <v>10692</v>
      </c>
      <c r="V32" s="59"/>
      <c r="W32" s="60"/>
      <c r="X32" s="78"/>
      <c r="Y32" s="64"/>
      <c r="AA32" s="37"/>
    </row>
    <row r="33" spans="1:25" ht="11.25" customHeight="1">
      <c r="A33" s="128">
        <v>630</v>
      </c>
      <c r="B33" s="75">
        <v>46</v>
      </c>
      <c r="C33" s="60">
        <f t="shared" si="4"/>
        <v>132</v>
      </c>
      <c r="D33" s="72">
        <v>24.1</v>
      </c>
      <c r="E33" s="63">
        <f t="shared" si="5"/>
        <v>6072</v>
      </c>
      <c r="F33" s="59">
        <v>56.5</v>
      </c>
      <c r="G33" s="66">
        <f t="shared" si="10"/>
        <v>132</v>
      </c>
      <c r="H33" s="76">
        <v>30</v>
      </c>
      <c r="I33" s="70">
        <f t="shared" si="6"/>
        <v>7458</v>
      </c>
      <c r="J33" s="75">
        <v>69.6</v>
      </c>
      <c r="K33" s="69">
        <f t="shared" si="2"/>
        <v>132</v>
      </c>
      <c r="L33" s="72">
        <v>37.4</v>
      </c>
      <c r="M33" s="70">
        <f t="shared" si="7"/>
        <v>9187.199999999999</v>
      </c>
      <c r="N33" s="59">
        <v>84.8</v>
      </c>
      <c r="O33" s="60">
        <f>Q33/N33</f>
        <v>132</v>
      </c>
      <c r="P33" s="72">
        <v>46.3</v>
      </c>
      <c r="Q33" s="63">
        <f>120*1.1*N33</f>
        <v>11193.6</v>
      </c>
      <c r="R33" s="75">
        <v>103</v>
      </c>
      <c r="S33" s="60">
        <f t="shared" si="0"/>
        <v>132</v>
      </c>
      <c r="T33" s="77">
        <v>57.2</v>
      </c>
      <c r="U33" s="63">
        <f t="shared" si="8"/>
        <v>13596</v>
      </c>
      <c r="V33" s="59"/>
      <c r="W33" s="60"/>
      <c r="X33" s="78"/>
      <c r="Y33" s="64"/>
    </row>
    <row r="34" spans="1:25" ht="10.5" customHeight="1">
      <c r="A34" s="128">
        <v>710</v>
      </c>
      <c r="B34" s="75">
        <v>58.5</v>
      </c>
      <c r="C34" s="60">
        <f t="shared" si="4"/>
        <v>132</v>
      </c>
      <c r="D34" s="72">
        <v>27.2</v>
      </c>
      <c r="E34" s="63">
        <f t="shared" si="5"/>
        <v>7722</v>
      </c>
      <c r="F34" s="59">
        <v>72.1</v>
      </c>
      <c r="G34" s="66">
        <f t="shared" si="10"/>
        <v>132</v>
      </c>
      <c r="H34" s="76">
        <v>39</v>
      </c>
      <c r="I34" s="70">
        <f t="shared" si="6"/>
        <v>9517.199999999999</v>
      </c>
      <c r="J34" s="75">
        <v>88.4</v>
      </c>
      <c r="K34" s="69">
        <f t="shared" si="2"/>
        <v>132</v>
      </c>
      <c r="L34" s="72">
        <v>42.1</v>
      </c>
      <c r="M34" s="70">
        <f t="shared" si="7"/>
        <v>11668.800000000001</v>
      </c>
      <c r="N34" s="79">
        <v>108</v>
      </c>
      <c r="O34" s="60">
        <f>Q34/N34</f>
        <v>132</v>
      </c>
      <c r="P34" s="53">
        <v>52.2</v>
      </c>
      <c r="Q34" s="63">
        <f>120*1.1*N34</f>
        <v>14256</v>
      </c>
      <c r="R34" s="80">
        <v>131</v>
      </c>
      <c r="S34" s="60">
        <f t="shared" si="0"/>
        <v>132</v>
      </c>
      <c r="T34" s="77">
        <v>64.5</v>
      </c>
      <c r="U34" s="63">
        <f t="shared" si="8"/>
        <v>17292</v>
      </c>
      <c r="V34" s="81"/>
      <c r="W34" s="82"/>
      <c r="X34" s="83"/>
      <c r="Y34" s="84"/>
    </row>
    <row r="35" spans="1:25" ht="10.5" customHeight="1">
      <c r="A35" s="128">
        <v>800</v>
      </c>
      <c r="B35" s="75">
        <v>74.1</v>
      </c>
      <c r="C35" s="60">
        <f t="shared" si="4"/>
        <v>132</v>
      </c>
      <c r="D35" s="72">
        <v>30.6</v>
      </c>
      <c r="E35" s="63">
        <f t="shared" si="5"/>
        <v>9781.199999999999</v>
      </c>
      <c r="F35" s="59">
        <v>91.4</v>
      </c>
      <c r="G35" s="66">
        <f t="shared" si="10"/>
        <v>132</v>
      </c>
      <c r="H35" s="76">
        <v>38.1</v>
      </c>
      <c r="I35" s="70">
        <f t="shared" si="6"/>
        <v>12064.800000000001</v>
      </c>
      <c r="J35" s="75">
        <v>112</v>
      </c>
      <c r="K35" s="69">
        <f t="shared" si="2"/>
        <v>132</v>
      </c>
      <c r="L35" s="72">
        <v>47.4</v>
      </c>
      <c r="M35" s="70">
        <f t="shared" si="7"/>
        <v>14784</v>
      </c>
      <c r="N35" s="79">
        <v>137</v>
      </c>
      <c r="O35" s="60">
        <f>Q35/N35</f>
        <v>132</v>
      </c>
      <c r="P35" s="53">
        <v>58.8</v>
      </c>
      <c r="Q35" s="63">
        <f>120*1.1*N35</f>
        <v>18084</v>
      </c>
      <c r="R35" s="80">
        <v>165.62</v>
      </c>
      <c r="S35" s="60">
        <f t="shared" si="0"/>
        <v>132</v>
      </c>
      <c r="T35" s="77">
        <v>72.6</v>
      </c>
      <c r="U35" s="63">
        <f t="shared" si="8"/>
        <v>21861.84</v>
      </c>
      <c r="V35" s="81"/>
      <c r="W35" s="82"/>
      <c r="X35" s="83"/>
      <c r="Y35" s="84"/>
    </row>
    <row r="36" spans="1:25" ht="11.25" customHeight="1">
      <c r="A36" s="128">
        <v>900</v>
      </c>
      <c r="B36" s="75">
        <v>93.8</v>
      </c>
      <c r="C36" s="60">
        <f t="shared" si="4"/>
        <v>132</v>
      </c>
      <c r="D36" s="72">
        <v>34.4</v>
      </c>
      <c r="E36" s="63">
        <f t="shared" si="5"/>
        <v>12381.6</v>
      </c>
      <c r="F36" s="59">
        <v>116</v>
      </c>
      <c r="G36" s="66">
        <f t="shared" si="10"/>
        <v>132</v>
      </c>
      <c r="H36" s="76">
        <v>42.9</v>
      </c>
      <c r="I36" s="70">
        <f t="shared" si="6"/>
        <v>15312</v>
      </c>
      <c r="J36" s="75">
        <v>142</v>
      </c>
      <c r="K36" s="69">
        <f t="shared" si="2"/>
        <v>132</v>
      </c>
      <c r="L36" s="72">
        <v>53.3</v>
      </c>
      <c r="M36" s="70">
        <f t="shared" si="7"/>
        <v>18744</v>
      </c>
      <c r="N36" s="79">
        <v>173</v>
      </c>
      <c r="O36" s="60">
        <f>Q36/N36</f>
        <v>132</v>
      </c>
      <c r="P36" s="53">
        <v>66.1</v>
      </c>
      <c r="Q36" s="63">
        <f>120*1.1*N36</f>
        <v>22836</v>
      </c>
      <c r="R36" s="81"/>
      <c r="S36" s="82"/>
      <c r="T36" s="85"/>
      <c r="U36" s="86"/>
      <c r="V36" s="81"/>
      <c r="W36" s="82"/>
      <c r="X36" s="83"/>
      <c r="Y36" s="84"/>
    </row>
    <row r="37" spans="1:25" ht="9.75" customHeight="1">
      <c r="A37" s="128">
        <v>1000</v>
      </c>
      <c r="B37" s="75">
        <v>116</v>
      </c>
      <c r="C37" s="60">
        <f t="shared" si="4"/>
        <v>132</v>
      </c>
      <c r="D37" s="72">
        <v>38.2</v>
      </c>
      <c r="E37" s="63">
        <f t="shared" si="5"/>
        <v>15312</v>
      </c>
      <c r="F37" s="59">
        <v>143</v>
      </c>
      <c r="G37" s="66">
        <f t="shared" si="10"/>
        <v>132</v>
      </c>
      <c r="H37" s="76">
        <v>47.7</v>
      </c>
      <c r="I37" s="70">
        <f t="shared" si="6"/>
        <v>18876</v>
      </c>
      <c r="J37" s="75">
        <v>175</v>
      </c>
      <c r="K37" s="69">
        <f t="shared" si="2"/>
        <v>132</v>
      </c>
      <c r="L37" s="72">
        <v>59.3</v>
      </c>
      <c r="M37" s="70">
        <f t="shared" si="7"/>
        <v>23100</v>
      </c>
      <c r="N37" s="79">
        <v>214</v>
      </c>
      <c r="O37" s="60">
        <f>Q37/N37</f>
        <v>132</v>
      </c>
      <c r="P37" s="53">
        <v>73.5</v>
      </c>
      <c r="Q37" s="63">
        <f>120*1.1*N37</f>
        <v>28248</v>
      </c>
      <c r="R37" s="81"/>
      <c r="S37" s="82"/>
      <c r="T37" s="85"/>
      <c r="U37" s="86"/>
      <c r="V37" s="81"/>
      <c r="W37" s="82"/>
      <c r="X37" s="83"/>
      <c r="Y37" s="84"/>
    </row>
    <row r="38" spans="1:25" ht="10.5" customHeight="1" thickBot="1">
      <c r="A38" s="129">
        <v>1200</v>
      </c>
      <c r="B38" s="93">
        <v>170.1</v>
      </c>
      <c r="C38" s="94">
        <f>E38/B38</f>
        <v>132</v>
      </c>
      <c r="D38" s="95">
        <v>45.9</v>
      </c>
      <c r="E38" s="130">
        <f t="shared" si="5"/>
        <v>22453.2</v>
      </c>
      <c r="F38" s="96">
        <v>209.8</v>
      </c>
      <c r="G38" s="97">
        <f>I38/F38</f>
        <v>132</v>
      </c>
      <c r="H38" s="98">
        <v>57.2</v>
      </c>
      <c r="I38" s="131">
        <f t="shared" si="6"/>
        <v>27693.600000000002</v>
      </c>
      <c r="J38" s="93">
        <v>257.4</v>
      </c>
      <c r="K38" s="100">
        <f>M38/J38</f>
        <v>132</v>
      </c>
      <c r="L38" s="95">
        <v>71.1</v>
      </c>
      <c r="M38" s="131">
        <f t="shared" si="7"/>
        <v>33976.799999999996</v>
      </c>
      <c r="N38" s="102"/>
      <c r="O38" s="103"/>
      <c r="P38" s="104"/>
      <c r="Q38" s="105"/>
      <c r="R38" s="102"/>
      <c r="S38" s="103"/>
      <c r="T38" s="109"/>
      <c r="U38" s="110"/>
      <c r="V38" s="102"/>
      <c r="W38" s="103"/>
      <c r="X38" s="112"/>
      <c r="Y38" s="113"/>
    </row>
    <row r="39" spans="1:25" ht="14.25" customHeight="1">
      <c r="A39" s="1" t="s">
        <v>27</v>
      </c>
      <c r="B39" s="49"/>
      <c r="C39" s="21"/>
      <c r="D39" s="32"/>
      <c r="E39" s="50"/>
      <c r="F39" s="30"/>
      <c r="G39" s="21"/>
      <c r="H39" s="51"/>
      <c r="I39" s="48"/>
      <c r="J39" s="49"/>
      <c r="K39" s="31"/>
      <c r="L39" s="32"/>
      <c r="M39" s="48"/>
      <c r="N39" s="23"/>
      <c r="O39" s="33"/>
      <c r="P39" s="22"/>
      <c r="Q39" s="22"/>
      <c r="R39" s="23"/>
      <c r="S39" s="33"/>
      <c r="T39" s="34"/>
      <c r="U39" s="33"/>
      <c r="V39" s="23"/>
      <c r="W39" s="33"/>
      <c r="X39" s="22"/>
      <c r="Y39" s="22"/>
    </row>
    <row r="40" spans="1:25" ht="14.25" customHeight="1">
      <c r="A40" s="1"/>
      <c r="B40" s="47"/>
      <c r="C40" s="47"/>
      <c r="D40" s="47"/>
      <c r="E40" s="47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№2</cp:lastModifiedBy>
  <cp:lastPrinted>2016-11-08T11:09:13Z</cp:lastPrinted>
  <dcterms:created xsi:type="dcterms:W3CDTF">2005-01-14T10:54:42Z</dcterms:created>
  <dcterms:modified xsi:type="dcterms:W3CDTF">2017-03-30T12:50:22Z</dcterms:modified>
  <cp:category/>
  <cp:version/>
  <cp:contentType/>
  <cp:contentStatus/>
</cp:coreProperties>
</file>